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R:\MCC\MKG\Produits\Fiches techniques_Decriptifs produits\Supports de vente\3P\Fiscalité rente viagère\LPP_vs_Rte viagère\"/>
    </mc:Choice>
  </mc:AlternateContent>
  <xr:revisionPtr revIDLastSave="0" documentId="8_{FA6053F4-C5C8-4632-84D5-2D20B7FC313D}" xr6:coauthVersionLast="47" xr6:coauthVersionMax="47" xr10:uidLastSave="{00000000-0000-0000-0000-000000000000}"/>
  <workbookProtection workbookAlgorithmName="SHA-512" workbookHashValue="z5jHikqoRxXzKDgcAdApUQAel87sVurD1Hrllu9iLk1vepTfULaZwY125gMl5YjdH2ZZpOiETsEE2zOU6woR1Q==" workbookSaltValue="fTodGSvYYc4ZhTMwiKbZ6g==" workbookSpinCount="100000" lockStructure="1"/>
  <bookViews>
    <workbookView xWindow="28680" yWindow="-120" windowWidth="29040" windowHeight="17640" tabRatio="763" xr2:uid="{00000000-000D-0000-FFFF-FFFF00000000}"/>
  </bookViews>
  <sheets>
    <sheet name="LPP_Rente viagère 3b" sheetId="18" r:id="rId1"/>
    <sheet name="Fiscalité RV" sheetId="1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18" l="1"/>
  <c r="D27" i="18" s="1"/>
  <c r="D44" i="18" s="1"/>
  <c r="D24" i="18"/>
  <c r="D35" i="18" s="1"/>
  <c r="E23" i="18"/>
  <c r="E26" i="18"/>
  <c r="E27" i="18" s="1"/>
  <c r="E41" i="18"/>
  <c r="E42" i="18" s="1"/>
  <c r="D42" i="18"/>
  <c r="E47" i="18"/>
  <c r="D47" i="18"/>
  <c r="D23" i="18"/>
  <c r="E24" i="18"/>
  <c r="E35" i="18" s="1"/>
  <c r="C37" i="18"/>
  <c r="C36" i="18"/>
  <c r="D48" i="18" s="1"/>
  <c r="E44" i="18" l="1"/>
  <c r="E48" i="18"/>
  <c r="D50" i="18" l="1"/>
  <c r="D57" i="18" s="1"/>
  <c r="D45" i="18"/>
  <c r="D51" i="18" s="1"/>
  <c r="E45" i="18" l="1"/>
  <c r="E51" i="18" s="1"/>
  <c r="E50" i="18"/>
  <c r="E57" i="18" s="1"/>
  <c r="E59" i="18" s="1"/>
  <c r="D59"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Olivier</author>
  </authors>
  <commentList>
    <comment ref="C33" authorId="0" shapeId="0" xr:uid="{64DDC057-0F7E-41FB-9192-E1727458BCEC}">
      <text>
        <r>
          <rPr>
            <b/>
            <sz val="9"/>
            <color indexed="81"/>
            <rFont val="Tahoma"/>
            <family val="2"/>
          </rPr>
          <t xml:space="preserve">Le taux applicable pour une police conclue l'année prochaine n'est pas encore disponible </t>
        </r>
        <r>
          <rPr>
            <sz val="9"/>
            <color indexed="81"/>
            <rFont val="Tahoma"/>
            <family val="2"/>
          </rPr>
          <t xml:space="preserve">
</t>
        </r>
      </text>
    </comment>
  </commentList>
</comments>
</file>

<file path=xl/sharedStrings.xml><?xml version="1.0" encoding="utf-8"?>
<sst xmlns="http://schemas.openxmlformats.org/spreadsheetml/2006/main" count="45" uniqueCount="42">
  <si>
    <t xml:space="preserve">Date de naissance </t>
  </si>
  <si>
    <t>Variante 2</t>
  </si>
  <si>
    <t xml:space="preserve">Avoir disponible pour le calcul de la rente  </t>
  </si>
  <si>
    <t xml:space="preserve">Imposition rente viagère </t>
  </si>
  <si>
    <t xml:space="preserve">Année de conclusion </t>
  </si>
  <si>
    <t xml:space="preserve">Taux technique </t>
  </si>
  <si>
    <t xml:space="preserve">Données personnelles </t>
  </si>
  <si>
    <t xml:space="preserve">Etat civil </t>
  </si>
  <si>
    <t xml:space="preserve">Genre </t>
  </si>
  <si>
    <t>Avoir disponible pour le calcul de la rente vieillesse</t>
  </si>
  <si>
    <t>Rente vieillesse annuelle selon certificat LPP</t>
  </si>
  <si>
    <t>Calculateur</t>
  </si>
  <si>
    <t xml:space="preserve">Rente vieillesse du 2ème pilier </t>
  </si>
  <si>
    <r>
      <t xml:space="preserve">Rente vieillesse du 1er pilier </t>
    </r>
    <r>
      <rPr>
        <i/>
        <sz val="10"/>
        <color theme="1"/>
        <rFont val="Arial"/>
        <family val="2"/>
      </rPr>
      <t>(donnée facultative)</t>
    </r>
  </si>
  <si>
    <t xml:space="preserve">Prénom et nom </t>
  </si>
  <si>
    <t>Part de la rente imposée sur le revenu</t>
  </si>
  <si>
    <t xml:space="preserve">Rente issue de la participation aux excédents </t>
  </si>
  <si>
    <t xml:space="preserve">Année de conclusion de la police </t>
  </si>
  <si>
    <t xml:space="preserve">Variante 1 </t>
  </si>
  <si>
    <t>Type de variante</t>
  </si>
  <si>
    <t>Revenu brut annuel perçu</t>
  </si>
  <si>
    <t xml:space="preserve">Part des revenus bruts annuels à déclarer </t>
  </si>
  <si>
    <t xml:space="preserve">Charge fiscale sur le revenu brut annuel à déclarer </t>
  </si>
  <si>
    <t xml:space="preserve">Revenu annuel disponible après impôts </t>
  </si>
  <si>
    <t xml:space="preserve">Différence de revenu disponible après impôts </t>
  </si>
  <si>
    <t xml:space="preserve">NPA et Localité du domicile légal </t>
  </si>
  <si>
    <t xml:space="preserve">Montant du retrait LPP à l'âge de la retraite  </t>
  </si>
  <si>
    <t>Retrait LPP (en CHF)</t>
  </si>
  <si>
    <t>Données du certificat LPP (en CHF)</t>
  </si>
  <si>
    <t xml:space="preserve">Charge fiscale relative au retrait LPP </t>
  </si>
  <si>
    <t>Taux d'imposition (en %)</t>
  </si>
  <si>
    <t xml:space="preserve">Rente viagère garantie annuelle   </t>
  </si>
  <si>
    <t>Rente viagère 3b financée par le retrait LPP (en CHF)</t>
  </si>
  <si>
    <t xml:space="preserve">Prime unique </t>
  </si>
  <si>
    <t xml:space="preserve">Revenu annuel disponible après impôts (en CHF)  </t>
  </si>
  <si>
    <t>Montant du retrait disponible après impôt</t>
  </si>
  <si>
    <t xml:space="preserve">Cet outil de calcul traite exclusivement de l’imposition de certains revenus de la prévoyance. Les informations qui en résultent n’ont qu’une valeur indicative et ne sauraient engager la responsabilité de Retraites Populaires. L’autorité fiscale est seule compétente pour fixer les montants d’impôt qui sont dus en fonction de la situation de la personne dans son ensemble. Retraites Populaires décline également toute responsabilité concernant les données introduites dans le calculateur.  Il ne peut donc être déduit aucun droit sur la base des résultats découlant de l’outil de calcul. Enfin, tout changement de la législation ou de la pratique fiscale demeure réservé. </t>
  </si>
  <si>
    <t xml:space="preserve">Part de la rte imposable </t>
  </si>
  <si>
    <t xml:space="preserve">Part de PE imposable </t>
  </si>
  <si>
    <t>Rente vieillesse annuelle estimée après le retrait LPP</t>
  </si>
  <si>
    <t xml:space="preserve">Rente viagère 3b du 3ème pilier </t>
  </si>
  <si>
    <t>Revenu brut annuel perçu (en CHF)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</si>
</sst>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0.0%"/>
  </numFmts>
  <fonts count="13">
    <font>
      <sz val="10"/>
      <color theme="1"/>
      <name val="Arial"/>
      <family val="2"/>
    </font>
    <font>
      <sz val="10"/>
      <color theme="1"/>
      <name val="Arial"/>
      <family val="2"/>
    </font>
    <font>
      <b/>
      <sz val="10"/>
      <color theme="1"/>
      <name val="Arial"/>
      <family val="2"/>
    </font>
    <font>
      <b/>
      <sz val="10"/>
      <name val="Arial"/>
      <family val="2"/>
    </font>
    <font>
      <sz val="10"/>
      <color theme="0"/>
      <name val="Arial"/>
      <family val="2"/>
    </font>
    <font>
      <b/>
      <sz val="8"/>
      <color theme="1"/>
      <name val="Arial"/>
      <family val="2"/>
    </font>
    <font>
      <i/>
      <sz val="8"/>
      <color theme="1"/>
      <name val="Arial"/>
      <family val="2"/>
    </font>
    <font>
      <b/>
      <sz val="20"/>
      <color rgb="FF00B050"/>
      <name val="Arial"/>
      <family val="2"/>
    </font>
    <font>
      <sz val="10"/>
      <name val="Arial"/>
      <family val="2"/>
    </font>
    <font>
      <u/>
      <sz val="10"/>
      <color theme="10"/>
      <name val="Arial"/>
      <family val="2"/>
    </font>
    <font>
      <i/>
      <sz val="10"/>
      <color theme="1"/>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8"/>
      </patternFill>
    </fill>
    <fill>
      <patternFill patternType="solid">
        <fgColor theme="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4" borderId="0" applyNumberFormat="0" applyBorder="0" applyAlignment="0" applyProtection="0"/>
    <xf numFmtId="0" fontId="9" fillId="0" borderId="0" applyNumberFormat="0" applyFill="0" applyBorder="0" applyAlignment="0" applyProtection="0"/>
  </cellStyleXfs>
  <cellXfs count="69">
    <xf numFmtId="0" fontId="0" fillId="0" borderId="0" xfId="0"/>
    <xf numFmtId="0" fontId="2" fillId="0" borderId="0" xfId="0" applyFont="1"/>
    <xf numFmtId="0" fontId="3" fillId="3" borderId="0" xfId="3" applyFont="1" applyFill="1" applyBorder="1"/>
    <xf numFmtId="10" fontId="0" fillId="5" borderId="1" xfId="0" applyNumberFormat="1" applyFill="1" applyBorder="1" applyAlignment="1">
      <alignment horizontal="right"/>
    </xf>
    <xf numFmtId="10" fontId="0" fillId="0" borderId="1" xfId="0" applyNumberFormat="1" applyBorder="1" applyAlignment="1">
      <alignment horizontal="right"/>
    </xf>
    <xf numFmtId="0" fontId="0" fillId="5" borderId="0" xfId="0" applyFill="1" applyAlignment="1">
      <alignment vertical="center"/>
    </xf>
    <xf numFmtId="0" fontId="0" fillId="5" borderId="0" xfId="0" applyFill="1"/>
    <xf numFmtId="0" fontId="9" fillId="5" borderId="0" xfId="4" applyFill="1" applyBorder="1"/>
    <xf numFmtId="0" fontId="2" fillId="5" borderId="3" xfId="0" applyFont="1" applyFill="1" applyBorder="1"/>
    <xf numFmtId="0" fontId="0" fillId="5" borderId="3" xfId="0" applyFill="1" applyBorder="1"/>
    <xf numFmtId="0" fontId="2" fillId="5" borderId="0" xfId="0" applyFont="1" applyFill="1"/>
    <xf numFmtId="165" fontId="0" fillId="5" borderId="0" xfId="0" applyNumberFormat="1" applyFill="1" applyAlignment="1">
      <alignment horizontal="center"/>
    </xf>
    <xf numFmtId="165" fontId="2" fillId="5" borderId="0" xfId="0" applyNumberFormat="1" applyFont="1" applyFill="1" applyAlignment="1">
      <alignment horizontal="center"/>
    </xf>
    <xf numFmtId="166" fontId="0" fillId="5" borderId="0" xfId="2" applyNumberFormat="1" applyFont="1" applyFill="1" applyBorder="1" applyAlignment="1">
      <alignment horizontal="right"/>
    </xf>
    <xf numFmtId="165" fontId="2" fillId="5" borderId="3" xfId="1" applyNumberFormat="1" applyFont="1" applyFill="1" applyBorder="1" applyAlignment="1">
      <alignment horizontal="right"/>
    </xf>
    <xf numFmtId="165" fontId="0" fillId="5" borderId="0" xfId="1" applyNumberFormat="1" applyFont="1" applyFill="1"/>
    <xf numFmtId="165" fontId="0" fillId="5" borderId="0" xfId="0" applyNumberFormat="1" applyFill="1"/>
    <xf numFmtId="9" fontId="5" fillId="5" borderId="0" xfId="2" applyFont="1" applyFill="1" applyBorder="1"/>
    <xf numFmtId="165" fontId="0" fillId="5" borderId="0" xfId="1" applyNumberFormat="1" applyFont="1" applyFill="1" applyBorder="1"/>
    <xf numFmtId="0" fontId="6" fillId="5" borderId="0" xfId="0" applyFont="1" applyFill="1"/>
    <xf numFmtId="0" fontId="6" fillId="5" borderId="3" xfId="0" applyFont="1" applyFill="1" applyBorder="1"/>
    <xf numFmtId="165" fontId="6" fillId="5" borderId="0" xfId="1" applyNumberFormat="1" applyFont="1" applyFill="1" applyBorder="1"/>
    <xf numFmtId="165" fontId="6" fillId="5" borderId="0" xfId="0" applyNumberFormat="1" applyFont="1" applyFill="1"/>
    <xf numFmtId="165" fontId="2" fillId="5" borderId="0" xfId="1" applyNumberFormat="1" applyFont="1" applyFill="1" applyBorder="1"/>
    <xf numFmtId="165" fontId="6" fillId="5" borderId="3" xfId="1" applyNumberFormat="1" applyFont="1" applyFill="1" applyBorder="1"/>
    <xf numFmtId="0" fontId="9" fillId="5" borderId="0" xfId="4" applyFill="1"/>
    <xf numFmtId="165" fontId="2" fillId="5" borderId="3" xfId="0" applyNumberFormat="1" applyFont="1" applyFill="1" applyBorder="1"/>
    <xf numFmtId="165" fontId="2" fillId="5" borderId="0" xfId="0" applyNumberFormat="1" applyFont="1" applyFill="1"/>
    <xf numFmtId="0" fontId="3" fillId="3" borderId="0" xfId="3" applyFont="1" applyFill="1" applyBorder="1" applyAlignment="1">
      <alignment vertical="center"/>
    </xf>
    <xf numFmtId="165" fontId="0" fillId="2" borderId="4" xfId="1" applyNumberFormat="1" applyFont="1" applyFill="1" applyBorder="1" applyAlignment="1">
      <alignment horizontal="right"/>
    </xf>
    <xf numFmtId="165" fontId="2" fillId="2" borderId="4" xfId="0" applyNumberFormat="1" applyFont="1" applyFill="1" applyBorder="1" applyAlignment="1">
      <alignment horizontal="right"/>
    </xf>
    <xf numFmtId="165" fontId="0" fillId="2" borderId="4" xfId="1" applyNumberFormat="1" applyFont="1" applyFill="1" applyBorder="1"/>
    <xf numFmtId="165" fontId="2" fillId="5" borderId="7" xfId="0" applyNumberFormat="1" applyFont="1" applyFill="1" applyBorder="1" applyAlignment="1">
      <alignment horizontal="center"/>
    </xf>
    <xf numFmtId="165" fontId="0" fillId="2" borderId="8" xfId="1" applyNumberFormat="1" applyFont="1" applyFill="1" applyBorder="1" applyAlignment="1">
      <alignment horizontal="right"/>
    </xf>
    <xf numFmtId="0" fontId="0" fillId="5" borderId="7" xfId="0" applyFill="1" applyBorder="1"/>
    <xf numFmtId="166" fontId="0" fillId="5" borderId="7" xfId="2" applyNumberFormat="1" applyFont="1" applyFill="1" applyBorder="1" applyAlignment="1">
      <alignment horizontal="right"/>
    </xf>
    <xf numFmtId="165" fontId="2" fillId="5" borderId="6" xfId="1" applyNumberFormat="1" applyFont="1" applyFill="1" applyBorder="1" applyAlignment="1">
      <alignment horizontal="right"/>
    </xf>
    <xf numFmtId="165" fontId="0" fillId="5" borderId="7" xfId="1" applyNumberFormat="1" applyFont="1" applyFill="1" applyBorder="1"/>
    <xf numFmtId="0" fontId="3" fillId="3" borderId="7" xfId="3" applyFont="1" applyFill="1" applyBorder="1" applyAlignment="1">
      <alignment vertical="center"/>
    </xf>
    <xf numFmtId="165" fontId="2" fillId="2" borderId="8" xfId="0" applyNumberFormat="1" applyFont="1" applyFill="1" applyBorder="1" applyAlignment="1">
      <alignment horizontal="right"/>
    </xf>
    <xf numFmtId="0" fontId="2" fillId="5" borderId="7" xfId="0" applyFont="1" applyFill="1" applyBorder="1"/>
    <xf numFmtId="165" fontId="8" fillId="5" borderId="7" xfId="1" applyNumberFormat="1" applyFont="1" applyFill="1" applyBorder="1"/>
    <xf numFmtId="165" fontId="0" fillId="2" borderId="8" xfId="1" applyNumberFormat="1" applyFont="1" applyFill="1" applyBorder="1"/>
    <xf numFmtId="165" fontId="2" fillId="5" borderId="6" xfId="0" applyNumberFormat="1" applyFont="1" applyFill="1" applyBorder="1"/>
    <xf numFmtId="0" fontId="2" fillId="6" borderId="1" xfId="0" applyFont="1" applyFill="1" applyBorder="1" applyAlignment="1">
      <alignment vertical="center"/>
    </xf>
    <xf numFmtId="0" fontId="2" fillId="6" borderId="4" xfId="0" applyFont="1" applyFill="1" applyBorder="1" applyAlignment="1">
      <alignment horizontal="center" vertical="center"/>
    </xf>
    <xf numFmtId="10" fontId="1" fillId="5" borderId="1" xfId="2" applyNumberFormat="1" applyFont="1" applyFill="1" applyBorder="1" applyAlignment="1">
      <alignment horizontal="right" vertical="center"/>
    </xf>
    <xf numFmtId="10" fontId="0" fillId="5" borderId="1" xfId="0" applyNumberFormat="1" applyFill="1" applyBorder="1" applyAlignment="1">
      <alignment horizontal="right" vertical="center"/>
    </xf>
    <xf numFmtId="10" fontId="0" fillId="0" borderId="1" xfId="0" applyNumberFormat="1" applyBorder="1"/>
    <xf numFmtId="10" fontId="0" fillId="0" borderId="1" xfId="2" applyNumberFormat="1" applyFont="1" applyFill="1" applyBorder="1" applyAlignment="1">
      <alignment horizontal="right"/>
    </xf>
    <xf numFmtId="165" fontId="2" fillId="5" borderId="6" xfId="1" applyNumberFormat="1" applyFont="1" applyFill="1" applyBorder="1"/>
    <xf numFmtId="165" fontId="2" fillId="5" borderId="3" xfId="1" applyNumberFormat="1" applyFont="1" applyFill="1" applyBorder="1"/>
    <xf numFmtId="0" fontId="0" fillId="0" borderId="1" xfId="1" applyNumberFormat="1" applyFont="1" applyBorder="1" applyAlignment="1"/>
    <xf numFmtId="0" fontId="8" fillId="2" borderId="1" xfId="1" applyNumberFormat="1" applyFont="1" applyFill="1" applyBorder="1" applyAlignment="1">
      <alignment horizontal="right"/>
    </xf>
    <xf numFmtId="165" fontId="0" fillId="5" borderId="7" xfId="0" applyNumberFormat="1" applyFill="1" applyBorder="1" applyAlignment="1">
      <alignment horizontal="right"/>
    </xf>
    <xf numFmtId="165" fontId="6" fillId="5" borderId="7" xfId="1" applyNumberFormat="1" applyFont="1" applyFill="1" applyBorder="1" applyAlignment="1">
      <alignment horizontal="right"/>
    </xf>
    <xf numFmtId="165" fontId="2" fillId="5" borderId="7" xfId="0" applyNumberFormat="1" applyFont="1" applyFill="1" applyBorder="1" applyAlignment="1">
      <alignment horizontal="right"/>
    </xf>
    <xf numFmtId="165" fontId="2" fillId="5" borderId="7" xfId="1" applyNumberFormat="1" applyFont="1" applyFill="1" applyBorder="1" applyAlignment="1">
      <alignment horizontal="right"/>
    </xf>
    <xf numFmtId="165" fontId="6" fillId="5" borderId="6" xfId="1" applyNumberFormat="1" applyFont="1" applyFill="1" applyBorder="1" applyAlignment="1">
      <alignment horizontal="right"/>
    </xf>
    <xf numFmtId="0" fontId="0" fillId="0" borderId="0" xfId="0" applyAlignment="1">
      <alignment horizontal="center" vertical="center"/>
    </xf>
    <xf numFmtId="165" fontId="0" fillId="2" borderId="4" xfId="1" applyNumberFormat="1" applyFont="1" applyFill="1" applyBorder="1" applyAlignment="1">
      <alignment horizontal="center"/>
    </xf>
    <xf numFmtId="165" fontId="0" fillId="2" borderId="5" xfId="1" applyNumberFormat="1" applyFont="1" applyFill="1" applyBorder="1" applyAlignment="1">
      <alignment horizontal="center"/>
    </xf>
    <xf numFmtId="0" fontId="6" fillId="5" borderId="2" xfId="0" applyFont="1" applyFill="1" applyBorder="1" applyAlignment="1">
      <alignment horizontal="left" vertical="top" wrapText="1"/>
    </xf>
    <xf numFmtId="165" fontId="0" fillId="2" borderId="1" xfId="1" applyNumberFormat="1" applyFont="1" applyFill="1" applyBorder="1" applyAlignment="1">
      <alignment horizontal="right"/>
    </xf>
    <xf numFmtId="0" fontId="0" fillId="2" borderId="1" xfId="0" applyFill="1" applyBorder="1" applyAlignment="1">
      <alignment horizontal="right"/>
    </xf>
    <xf numFmtId="14" fontId="0" fillId="2" borderId="1" xfId="1" applyNumberFormat="1" applyFont="1" applyFill="1" applyBorder="1" applyAlignment="1">
      <alignment horizontal="right"/>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cellXfs>
  <cellStyles count="5">
    <cellStyle name="Accent5" xfId="3" builtinId="45"/>
    <cellStyle name="Lien hypertexte" xfId="4" builtinId="8"/>
    <cellStyle name="Milliers" xfId="1" builtinId="3"/>
    <cellStyle name="Normal" xfId="0" builtinId="0"/>
    <cellStyle name="Pourcentage" xfId="2" builtinId="5"/>
  </cellStyles>
  <dxfs count="5">
    <dxf>
      <font>
        <color theme="0"/>
      </font>
    </dxf>
    <dxf>
      <fill>
        <patternFill>
          <bgColor theme="9"/>
        </patternFill>
      </fill>
    </dxf>
    <dxf>
      <fill>
        <patternFill>
          <bgColor theme="9"/>
        </patternFill>
      </fill>
    </dxf>
    <dxf>
      <fill>
        <patternFill patternType="solid">
          <fgColor theme="0"/>
          <bgColor theme="1"/>
        </patternFill>
      </fill>
    </dxf>
    <dxf>
      <font>
        <strike val="0"/>
        <color theme="0"/>
      </font>
    </dxf>
  </dxfs>
  <tableStyles count="0" defaultTableStyle="TableStyleMedium2" defaultPivotStyle="PivotStyleLight16"/>
  <colors>
    <mruColors>
      <color rgb="FFFBF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395654</xdr:colOff>
      <xdr:row>3</xdr:row>
      <xdr:rowOff>133689</xdr:rowOff>
    </xdr:from>
    <xdr:to>
      <xdr:col>1</xdr:col>
      <xdr:colOff>8165</xdr:colOff>
      <xdr:row>5</xdr:row>
      <xdr:rowOff>29624</xdr:rowOff>
    </xdr:to>
    <xdr:pic>
      <xdr:nvPicPr>
        <xdr:cNvPr id="2" name="Graphique 1" descr="Utilisateur contour">
          <a:extLst>
            <a:ext uri="{FF2B5EF4-FFF2-40B4-BE49-F238E27FC236}">
              <a16:creationId xmlns:a16="http://schemas.microsoft.com/office/drawing/2014/main" id="{17473F8D-CC7A-4741-86FC-6D8A6BF74E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95654" y="778458"/>
          <a:ext cx="271097" cy="269608"/>
        </a:xfrm>
        <a:prstGeom prst="rect">
          <a:avLst/>
        </a:prstGeom>
      </xdr:spPr>
    </xdr:pic>
    <xdr:clientData/>
  </xdr:twoCellAnchor>
  <xdr:oneCellAnchor>
    <xdr:from>
      <xdr:col>0</xdr:col>
      <xdr:colOff>295274</xdr:colOff>
      <xdr:row>43</xdr:row>
      <xdr:rowOff>37583</xdr:rowOff>
    </xdr:from>
    <xdr:ext cx="209550" cy="209550"/>
    <xdr:pic>
      <xdr:nvPicPr>
        <xdr:cNvPr id="3" name="Graphique 2" descr="Colonne grecque contour">
          <a:extLst>
            <a:ext uri="{FF2B5EF4-FFF2-40B4-BE49-F238E27FC236}">
              <a16:creationId xmlns:a16="http://schemas.microsoft.com/office/drawing/2014/main" id="{798FFBF5-5019-4234-B423-5DF524ED376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95274" y="7071429"/>
          <a:ext cx="209550" cy="209550"/>
        </a:xfrm>
        <a:prstGeom prst="rect">
          <a:avLst/>
        </a:prstGeom>
      </xdr:spPr>
    </xdr:pic>
    <xdr:clientData/>
  </xdr:oneCellAnchor>
  <xdr:oneCellAnchor>
    <xdr:from>
      <xdr:col>0</xdr:col>
      <xdr:colOff>473319</xdr:colOff>
      <xdr:row>43</xdr:row>
      <xdr:rowOff>37583</xdr:rowOff>
    </xdr:from>
    <xdr:ext cx="209550" cy="209550"/>
    <xdr:pic>
      <xdr:nvPicPr>
        <xdr:cNvPr id="4" name="Graphique 3" descr="Colonne grecque contour">
          <a:extLst>
            <a:ext uri="{FF2B5EF4-FFF2-40B4-BE49-F238E27FC236}">
              <a16:creationId xmlns:a16="http://schemas.microsoft.com/office/drawing/2014/main" id="{9A89E2EB-6CC6-40A1-A09F-733F5A0854D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73319" y="7071429"/>
          <a:ext cx="209550" cy="209550"/>
        </a:xfrm>
        <a:prstGeom prst="rect">
          <a:avLst/>
        </a:prstGeom>
      </xdr:spPr>
    </xdr:pic>
    <xdr:clientData/>
  </xdr:oneCellAnchor>
  <xdr:oneCellAnchor>
    <xdr:from>
      <xdr:col>0</xdr:col>
      <xdr:colOff>460863</xdr:colOff>
      <xdr:row>46</xdr:row>
      <xdr:rowOff>0</xdr:rowOff>
    </xdr:from>
    <xdr:ext cx="209550" cy="209550"/>
    <xdr:pic>
      <xdr:nvPicPr>
        <xdr:cNvPr id="5" name="Graphique 4" descr="Colonne grecque contour">
          <a:extLst>
            <a:ext uri="{FF2B5EF4-FFF2-40B4-BE49-F238E27FC236}">
              <a16:creationId xmlns:a16="http://schemas.microsoft.com/office/drawing/2014/main" id="{CA5D9FF7-3CF6-46EA-86B9-601D0E82E0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863" y="7458808"/>
          <a:ext cx="209550" cy="209550"/>
        </a:xfrm>
        <a:prstGeom prst="rect">
          <a:avLst/>
        </a:prstGeom>
      </xdr:spPr>
    </xdr:pic>
    <xdr:clientData/>
  </xdr:oneCellAnchor>
  <xdr:oneCellAnchor>
    <xdr:from>
      <xdr:col>0</xdr:col>
      <xdr:colOff>272562</xdr:colOff>
      <xdr:row>46</xdr:row>
      <xdr:rowOff>184</xdr:rowOff>
    </xdr:from>
    <xdr:ext cx="209550" cy="209550"/>
    <xdr:pic>
      <xdr:nvPicPr>
        <xdr:cNvPr id="6" name="Graphique 5" descr="Colonne grecque contour">
          <a:extLst>
            <a:ext uri="{FF2B5EF4-FFF2-40B4-BE49-F238E27FC236}">
              <a16:creationId xmlns:a16="http://schemas.microsoft.com/office/drawing/2014/main" id="{4816F290-A08D-4853-B386-13E27BAF8C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72562" y="6887492"/>
          <a:ext cx="209550" cy="209550"/>
        </a:xfrm>
        <a:prstGeom prst="rect">
          <a:avLst/>
        </a:prstGeom>
      </xdr:spPr>
    </xdr:pic>
    <xdr:clientData/>
  </xdr:oneCellAnchor>
  <xdr:oneCellAnchor>
    <xdr:from>
      <xdr:col>0</xdr:col>
      <xdr:colOff>89388</xdr:colOff>
      <xdr:row>46</xdr:row>
      <xdr:rowOff>1557</xdr:rowOff>
    </xdr:from>
    <xdr:ext cx="209550" cy="209550"/>
    <xdr:pic>
      <xdr:nvPicPr>
        <xdr:cNvPr id="7" name="Graphique 6" descr="Colonne grecque contour">
          <a:extLst>
            <a:ext uri="{FF2B5EF4-FFF2-40B4-BE49-F238E27FC236}">
              <a16:creationId xmlns:a16="http://schemas.microsoft.com/office/drawing/2014/main" id="{680C8C62-0EFD-4743-8171-10BBCBEDD6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9388" y="7460365"/>
          <a:ext cx="209550" cy="209550"/>
        </a:xfrm>
        <a:prstGeom prst="rect">
          <a:avLst/>
        </a:prstGeom>
      </xdr:spPr>
    </xdr:pic>
    <xdr:clientData/>
  </xdr:oneCellAnchor>
  <xdr:oneCellAnchor>
    <xdr:from>
      <xdr:col>0</xdr:col>
      <xdr:colOff>466724</xdr:colOff>
      <xdr:row>40</xdr:row>
      <xdr:rowOff>11206</xdr:rowOff>
    </xdr:from>
    <xdr:ext cx="209550" cy="209550"/>
    <xdr:pic>
      <xdr:nvPicPr>
        <xdr:cNvPr id="8" name="Graphique 7" descr="Colonne grecque contour">
          <a:extLst>
            <a:ext uri="{FF2B5EF4-FFF2-40B4-BE49-F238E27FC236}">
              <a16:creationId xmlns:a16="http://schemas.microsoft.com/office/drawing/2014/main" id="{34F82ECF-2C4F-4BFC-BA88-49A6EC5FF6E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6724" y="6620091"/>
          <a:ext cx="209550" cy="209550"/>
        </a:xfrm>
        <a:prstGeom prst="rect">
          <a:avLst/>
        </a:prstGeom>
      </xdr:spPr>
    </xdr:pic>
    <xdr:clientData/>
  </xdr:oneCellAnchor>
  <xdr:oneCellAnchor>
    <xdr:from>
      <xdr:col>0</xdr:col>
      <xdr:colOff>453536</xdr:colOff>
      <xdr:row>28</xdr:row>
      <xdr:rowOff>643</xdr:rowOff>
    </xdr:from>
    <xdr:ext cx="209550" cy="209550"/>
    <xdr:pic>
      <xdr:nvPicPr>
        <xdr:cNvPr id="9" name="Graphique 8" descr="Colonne grecque contour">
          <a:extLst>
            <a:ext uri="{FF2B5EF4-FFF2-40B4-BE49-F238E27FC236}">
              <a16:creationId xmlns:a16="http://schemas.microsoft.com/office/drawing/2014/main" id="{AEA197A6-F542-44AA-90BF-515CEE46AE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53536" y="4880374"/>
          <a:ext cx="209550" cy="209550"/>
        </a:xfrm>
        <a:prstGeom prst="rect">
          <a:avLst/>
        </a:prstGeom>
      </xdr:spPr>
    </xdr:pic>
    <xdr:clientData/>
  </xdr:oneCellAnchor>
  <xdr:oneCellAnchor>
    <xdr:from>
      <xdr:col>0</xdr:col>
      <xdr:colOff>246184</xdr:colOff>
      <xdr:row>28</xdr:row>
      <xdr:rowOff>643</xdr:rowOff>
    </xdr:from>
    <xdr:ext cx="209550" cy="209550"/>
    <xdr:pic>
      <xdr:nvPicPr>
        <xdr:cNvPr id="10" name="Graphique 9" descr="Colonne grecque contour">
          <a:extLst>
            <a:ext uri="{FF2B5EF4-FFF2-40B4-BE49-F238E27FC236}">
              <a16:creationId xmlns:a16="http://schemas.microsoft.com/office/drawing/2014/main" id="{39FE9845-A795-4DD6-B19A-87CB65367A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46184" y="4880374"/>
          <a:ext cx="209550" cy="209550"/>
        </a:xfrm>
        <a:prstGeom prst="rect">
          <a:avLst/>
        </a:prstGeom>
      </xdr:spPr>
    </xdr:pic>
    <xdr:clientData/>
  </xdr:oneCellAnchor>
  <xdr:oneCellAnchor>
    <xdr:from>
      <xdr:col>0</xdr:col>
      <xdr:colOff>46159</xdr:colOff>
      <xdr:row>28</xdr:row>
      <xdr:rowOff>876</xdr:rowOff>
    </xdr:from>
    <xdr:ext cx="209550" cy="209550"/>
    <xdr:pic>
      <xdr:nvPicPr>
        <xdr:cNvPr id="13" name="Graphique 12" descr="Colonne grecque contour">
          <a:extLst>
            <a:ext uri="{FF2B5EF4-FFF2-40B4-BE49-F238E27FC236}">
              <a16:creationId xmlns:a16="http://schemas.microsoft.com/office/drawing/2014/main" id="{8BAD462C-51D8-4952-AB9A-9AE3A4DC067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159" y="4309107"/>
          <a:ext cx="209550" cy="209550"/>
        </a:xfrm>
        <a:prstGeom prst="rect">
          <a:avLst/>
        </a:prstGeom>
      </xdr:spPr>
    </xdr:pic>
    <xdr:clientData/>
  </xdr:oneCellAnchor>
  <xdr:oneCellAnchor>
    <xdr:from>
      <xdr:col>0</xdr:col>
      <xdr:colOff>417634</xdr:colOff>
      <xdr:row>12</xdr:row>
      <xdr:rowOff>16853</xdr:rowOff>
    </xdr:from>
    <xdr:ext cx="209550" cy="209550"/>
    <xdr:pic>
      <xdr:nvPicPr>
        <xdr:cNvPr id="14" name="Graphique 13" descr="Colonne grecque contour">
          <a:extLst>
            <a:ext uri="{FF2B5EF4-FFF2-40B4-BE49-F238E27FC236}">
              <a16:creationId xmlns:a16="http://schemas.microsoft.com/office/drawing/2014/main" id="{CEA49F06-D5F0-4BD1-A1F0-935C8309BB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17634" y="1995122"/>
          <a:ext cx="209550" cy="209550"/>
        </a:xfrm>
        <a:prstGeom prst="rect">
          <a:avLst/>
        </a:prstGeom>
      </xdr:spPr>
    </xdr:pic>
    <xdr:clientData/>
  </xdr:oneCellAnchor>
  <xdr:oneCellAnchor>
    <xdr:from>
      <xdr:col>0</xdr:col>
      <xdr:colOff>200757</xdr:colOff>
      <xdr:row>12</xdr:row>
      <xdr:rowOff>16853</xdr:rowOff>
    </xdr:from>
    <xdr:ext cx="209550" cy="209550"/>
    <xdr:pic>
      <xdr:nvPicPr>
        <xdr:cNvPr id="15" name="Graphique 14" descr="Colonne grecque contour">
          <a:extLst>
            <a:ext uri="{FF2B5EF4-FFF2-40B4-BE49-F238E27FC236}">
              <a16:creationId xmlns:a16="http://schemas.microsoft.com/office/drawing/2014/main" id="{BF171FC5-0DA3-43FA-9773-585925EB5F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00757" y="1995122"/>
          <a:ext cx="209550" cy="209550"/>
        </a:xfrm>
        <a:prstGeom prst="rect">
          <a:avLst/>
        </a:prstGeom>
      </xdr:spPr>
    </xdr:pic>
    <xdr:clientData/>
  </xdr:oneCellAnchor>
  <xdr:twoCellAnchor editAs="oneCell">
    <xdr:from>
      <xdr:col>0</xdr:col>
      <xdr:colOff>388327</xdr:colOff>
      <xdr:row>51</xdr:row>
      <xdr:rowOff>80675</xdr:rowOff>
    </xdr:from>
    <xdr:to>
      <xdr:col>0</xdr:col>
      <xdr:colOff>608134</xdr:colOff>
      <xdr:row>53</xdr:row>
      <xdr:rowOff>798</xdr:rowOff>
    </xdr:to>
    <xdr:pic>
      <xdr:nvPicPr>
        <xdr:cNvPr id="16" name="Graphique 15" descr="TVA contour">
          <a:extLst>
            <a:ext uri="{FF2B5EF4-FFF2-40B4-BE49-F238E27FC236}">
              <a16:creationId xmlns:a16="http://schemas.microsoft.com/office/drawing/2014/main" id="{39EEBD5F-639E-4F33-ABB2-6BEBCDD551D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88327" y="8301483"/>
          <a:ext cx="219807" cy="220527"/>
        </a:xfrm>
        <a:prstGeom prst="rect">
          <a:avLst/>
        </a:prstGeom>
      </xdr:spPr>
    </xdr:pic>
    <xdr:clientData/>
  </xdr:twoCellAnchor>
  <xdr:oneCellAnchor>
    <xdr:from>
      <xdr:col>0</xdr:col>
      <xdr:colOff>423495</xdr:colOff>
      <xdr:row>17</xdr:row>
      <xdr:rowOff>8060</xdr:rowOff>
    </xdr:from>
    <xdr:ext cx="209550" cy="209550"/>
    <xdr:pic>
      <xdr:nvPicPr>
        <xdr:cNvPr id="17" name="Graphique 16" descr="Colonne grecque contour">
          <a:extLst>
            <a:ext uri="{FF2B5EF4-FFF2-40B4-BE49-F238E27FC236}">
              <a16:creationId xmlns:a16="http://schemas.microsoft.com/office/drawing/2014/main" id="{A798C61D-F762-453C-9EAD-20767BE759C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23495" y="3004772"/>
          <a:ext cx="209550" cy="209550"/>
        </a:xfrm>
        <a:prstGeom prst="rect">
          <a:avLst/>
        </a:prstGeom>
      </xdr:spPr>
    </xdr:pic>
    <xdr:clientData/>
  </xdr:oneCellAnchor>
  <xdr:oneCellAnchor>
    <xdr:from>
      <xdr:col>0</xdr:col>
      <xdr:colOff>206618</xdr:colOff>
      <xdr:row>17</xdr:row>
      <xdr:rowOff>8060</xdr:rowOff>
    </xdr:from>
    <xdr:ext cx="209550" cy="209550"/>
    <xdr:pic>
      <xdr:nvPicPr>
        <xdr:cNvPr id="18" name="Graphique 17" descr="Colonne grecque contour">
          <a:extLst>
            <a:ext uri="{FF2B5EF4-FFF2-40B4-BE49-F238E27FC236}">
              <a16:creationId xmlns:a16="http://schemas.microsoft.com/office/drawing/2014/main" id="{34A122B5-458C-461E-968F-5C0A92D00B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06618" y="3004772"/>
          <a:ext cx="209550" cy="209550"/>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www.retraitespopulaires.ch/documents-utiles/calculateurs/mes-impots" TargetMode="External"/><Relationship Id="rId1" Type="http://schemas.openxmlformats.org/officeDocument/2006/relationships/hyperlink" Target="https://www.retraitespopulaires.ch/documents-utiles/calculateurs/impot-sur-le-capital"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E09C4-64A1-4C1B-BE8A-9C7093C4A0D4}">
  <dimension ref="A5:G61"/>
  <sheetViews>
    <sheetView showGridLines="0" showRowColHeaders="0" tabSelected="1" showRuler="0" view="pageLayout" zoomScale="205" zoomScaleNormal="100" zoomScaleSheetLayoutView="145" zoomScalePageLayoutView="205" workbookViewId="0">
      <selection activeCell="D7" sqref="D7:E7"/>
    </sheetView>
  </sheetViews>
  <sheetFormatPr baseColWidth="10" defaultRowHeight="12.75"/>
  <cols>
    <col min="1" max="1" width="9.85546875" customWidth="1"/>
    <col min="2" max="2" width="42" customWidth="1"/>
    <col min="3" max="3" width="11.140625" customWidth="1"/>
    <col min="4" max="4" width="15.42578125" customWidth="1"/>
    <col min="5" max="5" width="16.42578125" customWidth="1"/>
  </cols>
  <sheetData>
    <row r="5" spans="1:5" ht="16.5" customHeight="1">
      <c r="A5" s="2"/>
      <c r="B5" s="28" t="s">
        <v>6</v>
      </c>
      <c r="C5" s="28"/>
      <c r="D5" s="28"/>
      <c r="E5" s="28"/>
    </row>
    <row r="6" spans="1:5" ht="5.25" customHeight="1">
      <c r="A6" s="5"/>
      <c r="B6" s="5"/>
      <c r="C6" s="10"/>
      <c r="D6" s="6"/>
      <c r="E6" s="11"/>
    </row>
    <row r="7" spans="1:5">
      <c r="A7" s="5"/>
      <c r="B7" s="6" t="s">
        <v>8</v>
      </c>
      <c r="C7" s="10"/>
      <c r="D7" s="63"/>
      <c r="E7" s="63"/>
    </row>
    <row r="8" spans="1:5">
      <c r="A8" s="5"/>
      <c r="B8" s="5" t="s">
        <v>14</v>
      </c>
      <c r="C8" s="10"/>
      <c r="D8" s="64"/>
      <c r="E8" s="64"/>
    </row>
    <row r="9" spans="1:5">
      <c r="A9" s="5"/>
      <c r="B9" s="6" t="s">
        <v>0</v>
      </c>
      <c r="C9" s="10"/>
      <c r="D9" s="65"/>
      <c r="E9" s="65"/>
    </row>
    <row r="10" spans="1:5">
      <c r="A10" s="5"/>
      <c r="B10" s="5" t="s">
        <v>7</v>
      </c>
      <c r="C10" s="10"/>
      <c r="D10" s="64"/>
      <c r="E10" s="64"/>
    </row>
    <row r="11" spans="1:5">
      <c r="A11" s="5"/>
      <c r="B11" s="5" t="s">
        <v>25</v>
      </c>
      <c r="C11" s="10"/>
      <c r="D11" s="64"/>
      <c r="E11" s="64"/>
    </row>
    <row r="12" spans="1:5" ht="6" customHeight="1">
      <c r="A12" s="6"/>
      <c r="B12" s="6"/>
      <c r="C12" s="6"/>
      <c r="D12" s="6"/>
      <c r="E12" s="6"/>
    </row>
    <row r="13" spans="1:5" ht="16.5" customHeight="1">
      <c r="A13" s="2"/>
      <c r="B13" s="28" t="s">
        <v>28</v>
      </c>
      <c r="C13" s="28"/>
      <c r="D13" s="28"/>
      <c r="E13" s="28"/>
    </row>
    <row r="14" spans="1:5" ht="6" customHeight="1">
      <c r="A14" s="5"/>
      <c r="B14" s="5"/>
      <c r="C14" s="10"/>
      <c r="D14" s="6"/>
      <c r="E14" s="11"/>
    </row>
    <row r="15" spans="1:5">
      <c r="A15" s="5"/>
      <c r="B15" s="6" t="s">
        <v>9</v>
      </c>
      <c r="C15" s="10"/>
      <c r="D15" s="60"/>
      <c r="E15" s="61"/>
    </row>
    <row r="16" spans="1:5">
      <c r="A16" s="5"/>
      <c r="B16" s="6" t="s">
        <v>10</v>
      </c>
      <c r="C16" s="10"/>
      <c r="D16" s="60"/>
      <c r="E16" s="61"/>
    </row>
    <row r="17" spans="1:5" ht="6.75" customHeight="1">
      <c r="A17" s="5"/>
      <c r="B17" s="10"/>
      <c r="C17" s="10"/>
      <c r="D17" s="6"/>
      <c r="E17" s="12"/>
    </row>
    <row r="18" spans="1:5" ht="16.5" customHeight="1">
      <c r="A18" s="28"/>
      <c r="B18" s="28" t="s">
        <v>27</v>
      </c>
      <c r="C18" s="28"/>
      <c r="D18" s="28" t="s">
        <v>18</v>
      </c>
      <c r="E18" s="28" t="s">
        <v>1</v>
      </c>
    </row>
    <row r="19" spans="1:5" ht="6.75" customHeight="1">
      <c r="A19" s="5"/>
      <c r="B19" s="10"/>
      <c r="C19" s="10"/>
      <c r="D19" s="6"/>
      <c r="E19" s="32"/>
    </row>
    <row r="20" spans="1:5">
      <c r="A20" s="5"/>
      <c r="B20" s="6" t="s">
        <v>26</v>
      </c>
      <c r="C20" s="6"/>
      <c r="D20" s="29"/>
      <c r="E20" s="33"/>
    </row>
    <row r="21" spans="1:5">
      <c r="A21" s="5"/>
      <c r="B21" s="6"/>
      <c r="C21" s="6"/>
      <c r="D21" s="6"/>
      <c r="E21" s="34"/>
    </row>
    <row r="22" spans="1:5">
      <c r="A22" s="5"/>
      <c r="B22" s="6" t="s">
        <v>29</v>
      </c>
      <c r="C22" s="7" t="s">
        <v>11</v>
      </c>
      <c r="D22" s="29"/>
      <c r="E22" s="33"/>
    </row>
    <row r="23" spans="1:5">
      <c r="A23" s="5"/>
      <c r="B23" s="6" t="s">
        <v>30</v>
      </c>
      <c r="C23" s="6"/>
      <c r="D23" s="13">
        <f>IF(D22&gt;0,(D22/D20),0)</f>
        <v>0</v>
      </c>
      <c r="E23" s="35">
        <f>IF(E22&gt;0,(E22/E20),0)</f>
        <v>0</v>
      </c>
    </row>
    <row r="24" spans="1:5">
      <c r="A24" s="5"/>
      <c r="B24" s="8" t="s">
        <v>35</v>
      </c>
      <c r="C24" s="8"/>
      <c r="D24" s="14">
        <f>D20-D22</f>
        <v>0</v>
      </c>
      <c r="E24" s="36">
        <f>E20-E22</f>
        <v>0</v>
      </c>
    </row>
    <row r="25" spans="1:5" ht="10.5" customHeight="1">
      <c r="A25" s="5"/>
      <c r="B25" s="6"/>
      <c r="C25" s="6"/>
      <c r="D25" s="6"/>
      <c r="E25" s="34"/>
    </row>
    <row r="26" spans="1:5">
      <c r="A26" s="5"/>
      <c r="B26" s="6" t="s">
        <v>2</v>
      </c>
      <c r="C26" s="6"/>
      <c r="D26" s="15">
        <f>D15-D20</f>
        <v>0</v>
      </c>
      <c r="E26" s="37">
        <f>D15-E20</f>
        <v>0</v>
      </c>
    </row>
    <row r="27" spans="1:5">
      <c r="A27" s="5"/>
      <c r="B27" s="8" t="s">
        <v>39</v>
      </c>
      <c r="C27" s="9"/>
      <c r="D27" s="51">
        <f>IF(D26&gt;0,D26*(D16/D15),0)</f>
        <v>0</v>
      </c>
      <c r="E27" s="50">
        <f>IF(E26&gt;0,E26*(D16/D15),0)</f>
        <v>0</v>
      </c>
    </row>
    <row r="28" spans="1:5" ht="6.75" customHeight="1">
      <c r="A28" s="5"/>
      <c r="B28" s="10"/>
      <c r="C28" s="10"/>
      <c r="D28" s="6"/>
      <c r="E28" s="32"/>
    </row>
    <row r="29" spans="1:5" ht="16.5" customHeight="1">
      <c r="A29" s="2"/>
      <c r="B29" s="28" t="s">
        <v>32</v>
      </c>
      <c r="C29" s="28"/>
      <c r="D29" s="28"/>
      <c r="E29" s="38"/>
    </row>
    <row r="30" spans="1:5" ht="6.75" customHeight="1">
      <c r="A30" s="5"/>
      <c r="B30" s="10"/>
      <c r="C30" s="10"/>
      <c r="D30" s="6"/>
      <c r="E30" s="32"/>
    </row>
    <row r="31" spans="1:5">
      <c r="A31" s="6"/>
      <c r="B31" s="10" t="s">
        <v>19</v>
      </c>
      <c r="C31" s="6"/>
      <c r="D31" s="30"/>
      <c r="E31" s="39"/>
    </row>
    <row r="32" spans="1:5">
      <c r="A32" s="6"/>
      <c r="B32" s="10"/>
      <c r="C32" s="10"/>
      <c r="D32" s="10"/>
      <c r="E32" s="40"/>
    </row>
    <row r="33" spans="1:7">
      <c r="A33" s="6"/>
      <c r="B33" s="6" t="s">
        <v>17</v>
      </c>
      <c r="C33" s="53">
        <v>2024</v>
      </c>
      <c r="E33" s="41"/>
    </row>
    <row r="34" spans="1:7" ht="6.75" customHeight="1">
      <c r="A34" s="5"/>
      <c r="B34" s="10"/>
      <c r="C34" s="10"/>
      <c r="D34" s="6"/>
      <c r="E34" s="32"/>
    </row>
    <row r="35" spans="1:7">
      <c r="A35" s="6"/>
      <c r="B35" s="6" t="s">
        <v>33</v>
      </c>
      <c r="C35" s="6"/>
      <c r="D35" s="18">
        <f>D24</f>
        <v>0</v>
      </c>
      <c r="E35" s="37">
        <f>E24</f>
        <v>0</v>
      </c>
    </row>
    <row r="36" spans="1:7">
      <c r="A36" s="6"/>
      <c r="B36" s="6" t="s">
        <v>31</v>
      </c>
      <c r="C36" s="17">
        <f>VLOOKUP(C33,'Fiscalité RV'!$B:$E,3,0)</f>
        <v>0.01</v>
      </c>
      <c r="D36" s="31"/>
      <c r="E36" s="42"/>
    </row>
    <row r="37" spans="1:7">
      <c r="A37" s="6"/>
      <c r="B37" s="6" t="s">
        <v>16</v>
      </c>
      <c r="C37" s="17">
        <f>VLOOKUP(C33,'Fiscalité RV'!$B:$E,4,0)</f>
        <v>0.7</v>
      </c>
      <c r="D37" s="31"/>
      <c r="E37" s="42"/>
    </row>
    <row r="38" spans="1:7" ht="6.75" customHeight="1">
      <c r="A38" s="5"/>
      <c r="B38" s="10"/>
      <c r="C38" s="10"/>
      <c r="D38" s="6"/>
      <c r="E38" s="32"/>
    </row>
    <row r="39" spans="1:7" ht="16.5" customHeight="1">
      <c r="A39" s="2"/>
      <c r="B39" s="28" t="s">
        <v>41</v>
      </c>
      <c r="C39" s="28"/>
      <c r="D39" s="28"/>
      <c r="E39" s="38"/>
    </row>
    <row r="40" spans="1:7" ht="6" customHeight="1">
      <c r="A40" s="6"/>
      <c r="B40" s="6"/>
      <c r="C40" s="6"/>
      <c r="D40" s="6"/>
      <c r="E40" s="34"/>
    </row>
    <row r="41" spans="1:7" ht="13.5" customHeight="1">
      <c r="A41" s="6"/>
      <c r="B41" s="6" t="s">
        <v>13</v>
      </c>
      <c r="C41" s="17"/>
      <c r="D41" s="31"/>
      <c r="E41" s="54">
        <f>D41</f>
        <v>0</v>
      </c>
    </row>
    <row r="42" spans="1:7" ht="13.5" customHeight="1">
      <c r="A42" s="6"/>
      <c r="B42" s="19" t="s">
        <v>15</v>
      </c>
      <c r="C42" s="6"/>
      <c r="D42" s="21">
        <f>D41</f>
        <v>0</v>
      </c>
      <c r="E42" s="55">
        <f>E41</f>
        <v>0</v>
      </c>
    </row>
    <row r="43" spans="1:7" ht="6.75" customHeight="1">
      <c r="A43" s="5"/>
      <c r="B43" s="10"/>
      <c r="C43" s="10"/>
      <c r="D43" s="6"/>
      <c r="E43" s="56"/>
    </row>
    <row r="44" spans="1:7" ht="13.5" customHeight="1">
      <c r="A44" s="6"/>
      <c r="B44" s="6" t="s">
        <v>12</v>
      </c>
      <c r="C44" s="17"/>
      <c r="D44" s="16">
        <f>D27</f>
        <v>0</v>
      </c>
      <c r="E44" s="54">
        <f>E27</f>
        <v>0</v>
      </c>
    </row>
    <row r="45" spans="1:7" ht="13.5" customHeight="1">
      <c r="A45" s="6"/>
      <c r="B45" s="19" t="s">
        <v>15</v>
      </c>
      <c r="C45" s="6"/>
      <c r="D45" s="21">
        <f>D44</f>
        <v>0</v>
      </c>
      <c r="E45" s="55">
        <f>E44</f>
        <v>0</v>
      </c>
    </row>
    <row r="46" spans="1:7" ht="6.75" customHeight="1">
      <c r="A46" s="5"/>
      <c r="B46" s="10"/>
      <c r="C46" s="10"/>
      <c r="D46" s="6"/>
      <c r="E46" s="56"/>
    </row>
    <row r="47" spans="1:7" ht="13.5" customHeight="1">
      <c r="A47" s="6"/>
      <c r="B47" s="6" t="s">
        <v>40</v>
      </c>
      <c r="C47" s="6"/>
      <c r="D47" s="16">
        <f>D36+D37</f>
        <v>0</v>
      </c>
      <c r="E47" s="54">
        <f>E36+E37</f>
        <v>0</v>
      </c>
    </row>
    <row r="48" spans="1:7" ht="13.5" customHeight="1">
      <c r="A48" s="6"/>
      <c r="B48" s="19" t="s">
        <v>15</v>
      </c>
      <c r="C48" s="6"/>
      <c r="D48" s="22">
        <f>($C$36*D36)+($C$37*D37)</f>
        <v>0</v>
      </c>
      <c r="E48" s="55">
        <f>($C$36*E36)+($C$37*E37)</f>
        <v>0</v>
      </c>
      <c r="G48" s="59"/>
    </row>
    <row r="49" spans="1:5" ht="6.75" customHeight="1">
      <c r="A49" s="5"/>
      <c r="B49" s="10"/>
      <c r="C49" s="10"/>
      <c r="D49" s="6"/>
      <c r="E49" s="56"/>
    </row>
    <row r="50" spans="1:5" ht="13.5" customHeight="1">
      <c r="A50" s="6"/>
      <c r="B50" s="10" t="s">
        <v>20</v>
      </c>
      <c r="C50" s="10"/>
      <c r="D50" s="23">
        <f>D41+D44+D47</f>
        <v>0</v>
      </c>
      <c r="E50" s="57">
        <f>E41+E44+E47</f>
        <v>0</v>
      </c>
    </row>
    <row r="51" spans="1:5" ht="13.5" customHeight="1">
      <c r="A51" s="6"/>
      <c r="B51" s="20" t="s">
        <v>21</v>
      </c>
      <c r="C51" s="9"/>
      <c r="D51" s="24">
        <f>D42+D45+D48</f>
        <v>0</v>
      </c>
      <c r="E51" s="58">
        <f>E42+E45+E48</f>
        <v>0</v>
      </c>
    </row>
    <row r="52" spans="1:5" ht="6.75" customHeight="1">
      <c r="A52" s="5"/>
      <c r="B52" s="10"/>
      <c r="C52" s="10"/>
      <c r="D52" s="6"/>
      <c r="E52" s="32"/>
    </row>
    <row r="53" spans="1:5" ht="16.5" customHeight="1">
      <c r="A53" s="2"/>
      <c r="B53" s="28" t="s">
        <v>34</v>
      </c>
      <c r="C53" s="28"/>
      <c r="D53" s="28"/>
      <c r="E53" s="38"/>
    </row>
    <row r="54" spans="1:5" ht="6" customHeight="1">
      <c r="A54" s="6"/>
      <c r="B54" s="6"/>
      <c r="C54" s="6"/>
      <c r="D54" s="6"/>
      <c r="E54" s="34"/>
    </row>
    <row r="55" spans="1:5" ht="12" customHeight="1">
      <c r="A55" s="6"/>
      <c r="B55" s="6" t="s">
        <v>22</v>
      </c>
      <c r="C55" s="25" t="s">
        <v>11</v>
      </c>
      <c r="D55" s="31"/>
      <c r="E55" s="42"/>
    </row>
    <row r="56" spans="1:5">
      <c r="A56" s="6"/>
      <c r="B56" s="6"/>
      <c r="C56" s="10"/>
      <c r="D56" s="10"/>
      <c r="E56" s="40"/>
    </row>
    <row r="57" spans="1:5">
      <c r="A57" s="6"/>
      <c r="B57" s="8" t="s">
        <v>23</v>
      </c>
      <c r="C57" s="8"/>
      <c r="D57" s="26">
        <f>D50-D55</f>
        <v>0</v>
      </c>
      <c r="E57" s="43">
        <f t="shared" ref="E57" si="0">E50-E55</f>
        <v>0</v>
      </c>
    </row>
    <row r="58" spans="1:5">
      <c r="A58" s="6"/>
      <c r="B58" s="10"/>
      <c r="C58" s="10"/>
      <c r="D58" s="27"/>
    </row>
    <row r="59" spans="1:5">
      <c r="A59" s="6"/>
      <c r="B59" s="10" t="s">
        <v>24</v>
      </c>
      <c r="C59" s="10"/>
      <c r="D59" s="27">
        <f>D57-E57</f>
        <v>0</v>
      </c>
      <c r="E59" s="27">
        <f>E57-D57</f>
        <v>0</v>
      </c>
    </row>
    <row r="60" spans="1:5" ht="8.25" customHeight="1">
      <c r="A60" s="6"/>
      <c r="B60" s="10"/>
      <c r="C60" s="10"/>
      <c r="D60" s="27"/>
      <c r="E60" s="27"/>
    </row>
    <row r="61" spans="1:5" ht="57" customHeight="1">
      <c r="A61" s="62" t="s">
        <v>36</v>
      </c>
      <c r="B61" s="62"/>
      <c r="C61" s="62"/>
      <c r="D61" s="62"/>
      <c r="E61" s="62"/>
    </row>
  </sheetData>
  <sheetProtection algorithmName="SHA-512" hashValue="kRyUn8kjWJJoaNwc84/CYF2p72RCjAtvu989oaG3kAHWOBzPKcX+/GaBeO+V3kYns2mr63rLVT4Y6eigxBrbew==" saltValue="PeybxLyivTKuy8Li3DFAbQ==" spinCount="100000" sheet="1" objects="1" scenarios="1"/>
  <protectedRanges>
    <protectedRange sqref="D7:E11 D15:E16 D20 E20 D22 E22 D31 E31 C33 D36 E36 D37 E37 D41 D55 E55" name="Plage1"/>
  </protectedRanges>
  <mergeCells count="8">
    <mergeCell ref="D16:E16"/>
    <mergeCell ref="A61:E61"/>
    <mergeCell ref="D7:E7"/>
    <mergeCell ref="D8:E8"/>
    <mergeCell ref="D9:E9"/>
    <mergeCell ref="D10:E10"/>
    <mergeCell ref="D11:E11"/>
    <mergeCell ref="D15:E15"/>
  </mergeCells>
  <conditionalFormatting sqref="D59">
    <cfRule type="cellIs" dxfId="4" priority="2" operator="lessThanOrEqual">
      <formula>0</formula>
    </cfRule>
  </conditionalFormatting>
  <conditionalFormatting sqref="D23:E23">
    <cfRule type="cellIs" dxfId="3" priority="6" operator="lessThan">
      <formula>0</formula>
    </cfRule>
  </conditionalFormatting>
  <conditionalFormatting sqref="D59:E59">
    <cfRule type="cellIs" dxfId="2" priority="4" operator="greaterThan">
      <formula>0</formula>
    </cfRule>
  </conditionalFormatting>
  <conditionalFormatting sqref="E51">
    <cfRule type="cellIs" dxfId="1" priority="5" operator="lessThan">
      <formula>$D$51</formula>
    </cfRule>
  </conditionalFormatting>
  <conditionalFormatting sqref="E59">
    <cfRule type="cellIs" dxfId="0" priority="1" operator="lessThanOrEqual">
      <formula>0</formula>
    </cfRule>
  </conditionalFormatting>
  <dataValidations count="3">
    <dataValidation type="list" allowBlank="1" showInputMessage="1" showErrorMessage="1" sqref="D7" xr:uid="{74B86231-1697-4D8E-B08F-66D0816E0BCB}">
      <formula1>"Homme, Femme"</formula1>
    </dataValidation>
    <dataValidation type="list" allowBlank="1" showInputMessage="1" showErrorMessage="1" sqref="D31:E31" xr:uid="{8958269F-9C36-408D-8EF1-000E4F8F1B02}">
      <formula1>"-,Exclusive,Classique,Maximale,Maximale15,Altruiste,Altruiste15"</formula1>
    </dataValidation>
    <dataValidation type="list" allowBlank="1" showInputMessage="1" showErrorMessage="1" sqref="D10:E10" xr:uid="{10B27124-4ECE-41AE-AC43-9E5DD2EB253C}">
      <formula1>"Marié, Célibataire, Célibataire en concubinage, Partenariat enregistré,Divorcé"</formula1>
    </dataValidation>
  </dataValidations>
  <hyperlinks>
    <hyperlink ref="C22" r:id="rId1" xr:uid="{279B3AE0-E883-458B-8C63-3829165C0A93}"/>
    <hyperlink ref="C55" r:id="rId2" xr:uid="{BE01D044-33A6-4086-A473-432F939B6C64}"/>
  </hyperlinks>
  <pageMargins left="0" right="0" top="0.55118110236220474" bottom="0.3543307086614173" header="0.31496062992125984" footer="0.11811023622047244"/>
  <pageSetup paperSize="9" orientation="portrait" r:id="rId3"/>
  <headerFooter alignWithMargins="0">
    <oddHeader xml:space="preserve">&amp;L&amp;G&amp;RComparatif entre une rente vieillesse LPP et un retrait total/partiel
 du capital LPP investi dans une rente viagère 3b </oddHeader>
    <oddFooter>&amp;CCaroline 9 ● CP 288 ● 1001 Lausanne ● 021 348 21 11 ● retraitespopulaires.ch ● Réception 8h-16h30</oddFooter>
  </headerFooter>
  <drawing r:id="rId4"/>
  <legacy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8CDEC-D7F7-4F57-8D07-2E6F1576D343}">
  <sheetPr codeName="Feuil4"/>
  <dimension ref="B5:E105"/>
  <sheetViews>
    <sheetView topLeftCell="A38" workbookViewId="0">
      <selection activeCell="I20" sqref="I20"/>
    </sheetView>
  </sheetViews>
  <sheetFormatPr baseColWidth="10" defaultRowHeight="12.75"/>
  <cols>
    <col min="2" max="2" width="20.7109375" bestFit="1" customWidth="1"/>
    <col min="3" max="3" width="15.7109375" bestFit="1" customWidth="1"/>
    <col min="4" max="4" width="23.7109375" bestFit="1" customWidth="1"/>
    <col min="5" max="5" width="21.42578125" bestFit="1" customWidth="1"/>
  </cols>
  <sheetData>
    <row r="5" spans="2:5" ht="13.5" thickBot="1"/>
    <row r="6" spans="2:5" ht="27" thickBot="1">
      <c r="B6" s="66" t="s">
        <v>3</v>
      </c>
      <c r="C6" s="67"/>
      <c r="D6" s="67"/>
      <c r="E6" s="68"/>
    </row>
    <row r="8" spans="2:5">
      <c r="B8" s="44" t="s">
        <v>4</v>
      </c>
      <c r="C8" s="45" t="s">
        <v>5</v>
      </c>
      <c r="D8" s="45" t="s">
        <v>37</v>
      </c>
      <c r="E8" s="44" t="s">
        <v>38</v>
      </c>
    </row>
    <row r="9" spans="2:5">
      <c r="B9" s="52">
        <v>2024</v>
      </c>
      <c r="C9" s="4">
        <v>5.0000000000000001E-4</v>
      </c>
      <c r="D9" s="49">
        <v>0.01</v>
      </c>
      <c r="E9" s="48">
        <v>0.7</v>
      </c>
    </row>
    <row r="10" spans="2:5">
      <c r="B10" s="52">
        <v>2023</v>
      </c>
      <c r="C10" s="4">
        <v>5.0000000000000001E-4</v>
      </c>
      <c r="D10" s="49">
        <v>0.01</v>
      </c>
      <c r="E10" s="48">
        <v>0.7</v>
      </c>
    </row>
    <row r="11" spans="2:5">
      <c r="B11" s="52">
        <v>2022</v>
      </c>
      <c r="C11" s="4">
        <v>5.0000000000000001E-4</v>
      </c>
      <c r="D11" s="49">
        <v>0.01</v>
      </c>
      <c r="E11" s="48">
        <v>0.7</v>
      </c>
    </row>
    <row r="12" spans="2:5">
      <c r="B12" s="52">
        <v>2021</v>
      </c>
      <c r="C12" s="4">
        <v>5.0000000000000001E-4</v>
      </c>
      <c r="D12" s="49">
        <v>0.01</v>
      </c>
      <c r="E12" s="48">
        <v>0.7</v>
      </c>
    </row>
    <row r="13" spans="2:5">
      <c r="B13" s="52">
        <v>2020</v>
      </c>
      <c r="C13" s="4">
        <v>5.0000000000000001E-4</v>
      </c>
      <c r="D13" s="49">
        <v>0.01</v>
      </c>
      <c r="E13" s="48">
        <v>0.7</v>
      </c>
    </row>
    <row r="14" spans="2:5">
      <c r="B14" s="52">
        <v>2019</v>
      </c>
      <c r="C14" s="4">
        <v>5.0000000000000001E-4</v>
      </c>
      <c r="D14" s="49">
        <v>0.01</v>
      </c>
      <c r="E14" s="48">
        <v>0.7</v>
      </c>
    </row>
    <row r="15" spans="2:5">
      <c r="B15" s="52">
        <v>2018</v>
      </c>
      <c r="C15" s="4">
        <v>5.0000000000000001E-4</v>
      </c>
      <c r="D15" s="49">
        <v>0.01</v>
      </c>
      <c r="E15" s="48">
        <v>0.7</v>
      </c>
    </row>
    <row r="16" spans="2:5">
      <c r="B16" s="52">
        <v>2017</v>
      </c>
      <c r="C16" s="4">
        <v>5.0000000000000001E-4</v>
      </c>
      <c r="D16" s="49">
        <v>0.01</v>
      </c>
      <c r="E16" s="48">
        <v>0.7</v>
      </c>
    </row>
    <row r="17" spans="2:5">
      <c r="B17" s="52">
        <v>2016</v>
      </c>
      <c r="C17" s="4">
        <v>5.0000000000000001E-3</v>
      </c>
      <c r="D17" s="49">
        <v>0.06</v>
      </c>
      <c r="E17" s="48">
        <v>0.7</v>
      </c>
    </row>
    <row r="18" spans="2:5">
      <c r="B18" s="52">
        <v>2015</v>
      </c>
      <c r="C18" s="3">
        <v>1.2500000000000001E-2</v>
      </c>
      <c r="D18" s="49">
        <v>0.14000000000000001</v>
      </c>
      <c r="E18" s="48">
        <v>0.7</v>
      </c>
    </row>
    <row r="19" spans="2:5">
      <c r="B19" s="52">
        <v>2014</v>
      </c>
      <c r="C19" s="3">
        <v>1.2500000000000001E-2</v>
      </c>
      <c r="D19" s="49">
        <v>0.14000000000000001</v>
      </c>
      <c r="E19" s="48">
        <v>0.7</v>
      </c>
    </row>
    <row r="20" spans="2:5">
      <c r="B20" s="52">
        <v>2013</v>
      </c>
      <c r="C20" s="3">
        <v>1.4999999999999999E-2</v>
      </c>
      <c r="D20" s="49">
        <v>0.17</v>
      </c>
      <c r="E20" s="48">
        <v>0.7</v>
      </c>
    </row>
    <row r="21" spans="2:5">
      <c r="B21" s="52">
        <v>2012</v>
      </c>
      <c r="C21" s="3">
        <v>1.4999999999999999E-2</v>
      </c>
      <c r="D21" s="49">
        <v>0.17</v>
      </c>
      <c r="E21" s="48">
        <v>0.7</v>
      </c>
    </row>
    <row r="22" spans="2:5">
      <c r="B22" s="52">
        <v>2011</v>
      </c>
      <c r="C22" s="3">
        <v>1.7500000000000002E-2</v>
      </c>
      <c r="D22" s="49">
        <v>0.19</v>
      </c>
      <c r="E22" s="48">
        <v>0.7</v>
      </c>
    </row>
    <row r="23" spans="2:5">
      <c r="B23" s="52">
        <v>2010</v>
      </c>
      <c r="C23" s="3">
        <v>1.7500000000000002E-2</v>
      </c>
      <c r="D23" s="49">
        <v>0.19</v>
      </c>
      <c r="E23" s="48">
        <v>0.7</v>
      </c>
    </row>
    <row r="24" spans="2:5">
      <c r="B24" s="52">
        <v>2009</v>
      </c>
      <c r="C24" s="3">
        <v>0.02</v>
      </c>
      <c r="D24" s="49">
        <v>0.21</v>
      </c>
      <c r="E24" s="48">
        <v>0.7</v>
      </c>
    </row>
    <row r="25" spans="2:5">
      <c r="B25" s="52">
        <v>2008</v>
      </c>
      <c r="C25" s="3">
        <v>0.02</v>
      </c>
      <c r="D25" s="49">
        <v>0.21</v>
      </c>
      <c r="E25" s="48">
        <v>0.7</v>
      </c>
    </row>
    <row r="26" spans="2:5">
      <c r="B26" s="52">
        <v>2007</v>
      </c>
      <c r="C26" s="3">
        <v>0.02</v>
      </c>
      <c r="D26" s="49">
        <v>0.21</v>
      </c>
      <c r="E26" s="48">
        <v>0.7</v>
      </c>
    </row>
    <row r="27" spans="2:5">
      <c r="B27" s="52">
        <v>2006</v>
      </c>
      <c r="C27" s="3">
        <v>0.02</v>
      </c>
      <c r="D27" s="49">
        <v>0.21</v>
      </c>
      <c r="E27" s="48">
        <v>0.7</v>
      </c>
    </row>
    <row r="28" spans="2:5">
      <c r="B28" s="52">
        <v>2005</v>
      </c>
      <c r="C28" s="3">
        <v>2.2499999999999999E-2</v>
      </c>
      <c r="D28" s="49">
        <v>0.24</v>
      </c>
      <c r="E28" s="48">
        <v>0.7</v>
      </c>
    </row>
    <row r="29" spans="2:5">
      <c r="B29" s="52">
        <v>2004</v>
      </c>
      <c r="C29" s="3">
        <v>2.2499999999999999E-2</v>
      </c>
      <c r="D29" s="49">
        <v>0.24</v>
      </c>
      <c r="E29" s="48">
        <v>0.7</v>
      </c>
    </row>
    <row r="30" spans="2:5">
      <c r="B30" s="52">
        <v>2003</v>
      </c>
      <c r="C30" s="3">
        <v>2.5000000000000001E-2</v>
      </c>
      <c r="D30" s="49">
        <v>0.26</v>
      </c>
      <c r="E30" s="48">
        <v>0.7</v>
      </c>
    </row>
    <row r="31" spans="2:5">
      <c r="B31" s="52">
        <v>2002</v>
      </c>
      <c r="C31" s="3">
        <v>2.75E-2</v>
      </c>
      <c r="D31" s="49">
        <v>0.28000000000000003</v>
      </c>
      <c r="E31" s="48">
        <v>0.7</v>
      </c>
    </row>
    <row r="32" spans="2:5">
      <c r="B32" s="52">
        <v>2001</v>
      </c>
      <c r="C32" s="3">
        <v>2.75E-2</v>
      </c>
      <c r="D32" s="49">
        <v>0.28000000000000003</v>
      </c>
      <c r="E32" s="48">
        <v>0.7</v>
      </c>
    </row>
    <row r="33" spans="2:5">
      <c r="B33" s="52">
        <v>2000</v>
      </c>
      <c r="C33" s="3">
        <v>0.03</v>
      </c>
      <c r="D33" s="49">
        <v>0.3</v>
      </c>
      <c r="E33" s="48">
        <v>0.7</v>
      </c>
    </row>
    <row r="34" spans="2:5">
      <c r="B34" s="52">
        <v>1999</v>
      </c>
      <c r="C34" s="46">
        <v>3.2500000000000001E-2</v>
      </c>
      <c r="D34" s="46">
        <v>0.32</v>
      </c>
      <c r="E34" s="48">
        <v>0.7</v>
      </c>
    </row>
    <row r="35" spans="2:5">
      <c r="B35" s="52">
        <v>1998</v>
      </c>
      <c r="C35" s="46">
        <v>3.2500000000000001E-2</v>
      </c>
      <c r="D35" s="46">
        <v>0.32</v>
      </c>
      <c r="E35" s="48">
        <v>0.7</v>
      </c>
    </row>
    <row r="36" spans="2:5">
      <c r="B36" s="52">
        <v>1997</v>
      </c>
      <c r="C36" s="46">
        <v>3.2500000000000001E-2</v>
      </c>
      <c r="D36" s="46">
        <v>0.32</v>
      </c>
      <c r="E36" s="48">
        <v>0.7</v>
      </c>
    </row>
    <row r="37" spans="2:5">
      <c r="B37" s="52">
        <v>1996</v>
      </c>
      <c r="C37" s="46">
        <v>3.2500000000000001E-2</v>
      </c>
      <c r="D37" s="46">
        <v>0.32</v>
      </c>
      <c r="E37" s="48">
        <v>0.7</v>
      </c>
    </row>
    <row r="38" spans="2:5">
      <c r="B38" s="52">
        <v>1995</v>
      </c>
      <c r="C38" s="46">
        <v>3.2500000000000001E-2</v>
      </c>
      <c r="D38" s="46">
        <v>0.32</v>
      </c>
      <c r="E38" s="48">
        <v>0.7</v>
      </c>
    </row>
    <row r="39" spans="2:5">
      <c r="B39" s="52">
        <v>1994</v>
      </c>
      <c r="C39" s="46">
        <v>3.2500000000000001E-2</v>
      </c>
      <c r="D39" s="46">
        <v>0.32</v>
      </c>
      <c r="E39" s="48">
        <v>0.7</v>
      </c>
    </row>
    <row r="40" spans="2:5">
      <c r="B40" s="52">
        <v>1993</v>
      </c>
      <c r="C40" s="46">
        <v>3.2500000000000001E-2</v>
      </c>
      <c r="D40" s="46">
        <v>0.32</v>
      </c>
      <c r="E40" s="48">
        <v>0.7</v>
      </c>
    </row>
    <row r="41" spans="2:5">
      <c r="B41" s="52">
        <v>1992</v>
      </c>
      <c r="C41" s="46">
        <v>3.2500000000000001E-2</v>
      </c>
      <c r="D41" s="46">
        <v>0.32</v>
      </c>
      <c r="E41" s="48">
        <v>0.7</v>
      </c>
    </row>
    <row r="42" spans="2:5">
      <c r="B42" s="52">
        <v>1991</v>
      </c>
      <c r="C42" s="46">
        <v>3.2500000000000001E-2</v>
      </c>
      <c r="D42" s="46">
        <v>0.32</v>
      </c>
      <c r="E42" s="48">
        <v>0.7</v>
      </c>
    </row>
    <row r="43" spans="2:5">
      <c r="B43" s="52">
        <v>1990</v>
      </c>
      <c r="C43" s="46">
        <v>3.2500000000000001E-2</v>
      </c>
      <c r="D43" s="46">
        <v>0.32</v>
      </c>
      <c r="E43" s="48">
        <v>0.7</v>
      </c>
    </row>
    <row r="44" spans="2:5">
      <c r="B44" s="52">
        <v>1989</v>
      </c>
      <c r="C44" s="46">
        <v>0.03</v>
      </c>
      <c r="D44" s="46">
        <v>0.3</v>
      </c>
      <c r="E44" s="48">
        <v>0.7</v>
      </c>
    </row>
    <row r="45" spans="2:5">
      <c r="B45" s="52">
        <v>1988</v>
      </c>
      <c r="C45" s="46">
        <v>0.03</v>
      </c>
      <c r="D45" s="46">
        <v>0.3</v>
      </c>
      <c r="E45" s="48">
        <v>0.7</v>
      </c>
    </row>
    <row r="46" spans="2:5">
      <c r="B46" s="52">
        <v>1987</v>
      </c>
      <c r="C46" s="46">
        <v>0.03</v>
      </c>
      <c r="D46" s="46">
        <v>0.3</v>
      </c>
      <c r="E46" s="48">
        <v>0.7</v>
      </c>
    </row>
    <row r="47" spans="2:5">
      <c r="B47" s="52">
        <v>1986</v>
      </c>
      <c r="C47" s="46">
        <v>0.03</v>
      </c>
      <c r="D47" s="46">
        <v>0.3</v>
      </c>
      <c r="E47" s="48">
        <v>0.7</v>
      </c>
    </row>
    <row r="48" spans="2:5">
      <c r="B48" s="52">
        <v>1985</v>
      </c>
      <c r="C48" s="46">
        <v>0.03</v>
      </c>
      <c r="D48" s="46">
        <v>0.3</v>
      </c>
      <c r="E48" s="48">
        <v>0.7</v>
      </c>
    </row>
    <row r="49" spans="2:5">
      <c r="B49" s="52">
        <v>1984</v>
      </c>
      <c r="C49" s="46">
        <v>0.03</v>
      </c>
      <c r="D49" s="46">
        <v>0.3</v>
      </c>
      <c r="E49" s="48">
        <v>0.7</v>
      </c>
    </row>
    <row r="50" spans="2:5">
      <c r="B50" s="52">
        <v>1983</v>
      </c>
      <c r="C50" s="46">
        <v>0.03</v>
      </c>
      <c r="D50" s="46">
        <v>0.3</v>
      </c>
      <c r="E50" s="48">
        <v>0.7</v>
      </c>
    </row>
    <row r="51" spans="2:5">
      <c r="B51" s="52">
        <v>1982</v>
      </c>
      <c r="C51" s="46">
        <v>0.03</v>
      </c>
      <c r="D51" s="46">
        <v>0.3</v>
      </c>
      <c r="E51" s="48">
        <v>0.7</v>
      </c>
    </row>
    <row r="52" spans="2:5">
      <c r="B52" s="52">
        <v>1981</v>
      </c>
      <c r="C52" s="46">
        <v>0.03</v>
      </c>
      <c r="D52" s="46">
        <v>0.3</v>
      </c>
      <c r="E52" s="48">
        <v>0.7</v>
      </c>
    </row>
    <row r="53" spans="2:5">
      <c r="B53" s="52">
        <v>1980</v>
      </c>
      <c r="C53" s="46">
        <v>0.03</v>
      </c>
      <c r="D53" s="46">
        <v>0.3</v>
      </c>
      <c r="E53" s="48">
        <v>0.7</v>
      </c>
    </row>
    <row r="54" spans="2:5">
      <c r="B54" s="52">
        <v>1979</v>
      </c>
      <c r="C54" s="46">
        <v>3.2500000000000001E-2</v>
      </c>
      <c r="D54" s="46">
        <v>0.32</v>
      </c>
      <c r="E54" s="48">
        <v>0.7</v>
      </c>
    </row>
    <row r="55" spans="2:5">
      <c r="B55" s="52">
        <v>1978</v>
      </c>
      <c r="C55" s="46">
        <v>3.2500000000000001E-2</v>
      </c>
      <c r="D55" s="46">
        <v>0.32</v>
      </c>
      <c r="E55" s="48">
        <v>0.7</v>
      </c>
    </row>
    <row r="56" spans="2:5">
      <c r="B56" s="52">
        <v>1977</v>
      </c>
      <c r="C56" s="46">
        <v>3.2500000000000001E-2</v>
      </c>
      <c r="D56" s="46">
        <v>0.32</v>
      </c>
      <c r="E56" s="48">
        <v>0.7</v>
      </c>
    </row>
    <row r="57" spans="2:5">
      <c r="B57" s="52">
        <v>1976</v>
      </c>
      <c r="C57" s="46">
        <v>3.2500000000000001E-2</v>
      </c>
      <c r="D57" s="46">
        <v>0.32</v>
      </c>
      <c r="E57" s="48">
        <v>0.7</v>
      </c>
    </row>
    <row r="58" spans="2:5">
      <c r="B58" s="52">
        <v>1975</v>
      </c>
      <c r="C58" s="46">
        <v>3.2500000000000001E-2</v>
      </c>
      <c r="D58" s="46">
        <v>0.32</v>
      </c>
      <c r="E58" s="48">
        <v>0.7</v>
      </c>
    </row>
    <row r="59" spans="2:5">
      <c r="B59" s="52">
        <v>1974</v>
      </c>
      <c r="C59" s="46">
        <v>3.2500000000000001E-2</v>
      </c>
      <c r="D59" s="46">
        <v>0.32</v>
      </c>
      <c r="E59" s="48">
        <v>0.7</v>
      </c>
    </row>
    <row r="60" spans="2:5">
      <c r="B60" s="52">
        <v>1973</v>
      </c>
      <c r="C60" s="46">
        <v>3.2500000000000001E-2</v>
      </c>
      <c r="D60" s="46">
        <v>0.32</v>
      </c>
      <c r="E60" s="48">
        <v>0.7</v>
      </c>
    </row>
    <row r="61" spans="2:5">
      <c r="B61" s="52">
        <v>1972</v>
      </c>
      <c r="C61" s="46">
        <v>3.2500000000000001E-2</v>
      </c>
      <c r="D61" s="46">
        <v>0.32</v>
      </c>
      <c r="E61" s="48">
        <v>0.7</v>
      </c>
    </row>
    <row r="62" spans="2:5">
      <c r="B62" s="52">
        <v>1971</v>
      </c>
      <c r="C62" s="46">
        <v>3.2500000000000001E-2</v>
      </c>
      <c r="D62" s="46">
        <v>0.32</v>
      </c>
      <c r="E62" s="48">
        <v>0.7</v>
      </c>
    </row>
    <row r="63" spans="2:5">
      <c r="B63" s="52">
        <v>1970</v>
      </c>
      <c r="C63" s="46">
        <v>3.2500000000000001E-2</v>
      </c>
      <c r="D63" s="46">
        <v>0.32</v>
      </c>
      <c r="E63" s="48">
        <v>0.7</v>
      </c>
    </row>
    <row r="64" spans="2:5">
      <c r="B64" s="52">
        <v>1969</v>
      </c>
      <c r="C64" s="47">
        <v>2.5000000000000001E-2</v>
      </c>
      <c r="D64" s="47">
        <v>0.26</v>
      </c>
      <c r="E64" s="48">
        <v>0.7</v>
      </c>
    </row>
    <row r="65" spans="2:5">
      <c r="B65" s="52">
        <v>1968</v>
      </c>
      <c r="C65" s="47">
        <v>2.5000000000000001E-2</v>
      </c>
      <c r="D65" s="47">
        <v>0.26</v>
      </c>
      <c r="E65" s="48">
        <v>0.7</v>
      </c>
    </row>
    <row r="66" spans="2:5">
      <c r="B66" s="52">
        <v>1967</v>
      </c>
      <c r="C66" s="47">
        <v>2.5000000000000001E-2</v>
      </c>
      <c r="D66" s="47">
        <v>0.26</v>
      </c>
      <c r="E66" s="48">
        <v>0.7</v>
      </c>
    </row>
    <row r="67" spans="2:5">
      <c r="B67" s="52">
        <v>1966</v>
      </c>
      <c r="C67" s="47">
        <v>2.5000000000000001E-2</v>
      </c>
      <c r="D67" s="47">
        <v>0.26</v>
      </c>
      <c r="E67" s="48">
        <v>0.7</v>
      </c>
    </row>
    <row r="68" spans="2:5">
      <c r="B68" s="52">
        <v>1965</v>
      </c>
      <c r="C68" s="47">
        <v>2.5000000000000001E-2</v>
      </c>
      <c r="D68" s="47">
        <v>0.26</v>
      </c>
      <c r="E68" s="48">
        <v>0.7</v>
      </c>
    </row>
    <row r="69" spans="2:5">
      <c r="B69" s="52">
        <v>1964</v>
      </c>
      <c r="C69" s="47">
        <v>2.5000000000000001E-2</v>
      </c>
      <c r="D69" s="47">
        <v>0.26</v>
      </c>
      <c r="E69" s="48">
        <v>0.7</v>
      </c>
    </row>
    <row r="70" spans="2:5">
      <c r="B70" s="52">
        <v>1963</v>
      </c>
      <c r="C70" s="47">
        <v>2.5000000000000001E-2</v>
      </c>
      <c r="D70" s="47">
        <v>0.26</v>
      </c>
      <c r="E70" s="48">
        <v>0.7</v>
      </c>
    </row>
    <row r="71" spans="2:5">
      <c r="B71" s="52">
        <v>1962</v>
      </c>
      <c r="C71" s="47">
        <v>2.5000000000000001E-2</v>
      </c>
      <c r="D71" s="47">
        <v>0.26</v>
      </c>
      <c r="E71" s="48">
        <v>0.7</v>
      </c>
    </row>
    <row r="72" spans="2:5">
      <c r="B72" s="52">
        <v>1961</v>
      </c>
      <c r="C72" s="47">
        <v>2.5000000000000001E-2</v>
      </c>
      <c r="D72" s="47">
        <v>0.26</v>
      </c>
      <c r="E72" s="48">
        <v>0.7</v>
      </c>
    </row>
    <row r="73" spans="2:5">
      <c r="B73" s="52">
        <v>1960</v>
      </c>
      <c r="C73" s="47">
        <v>2.5000000000000001E-2</v>
      </c>
      <c r="D73" s="47">
        <v>0.26</v>
      </c>
      <c r="E73" s="48">
        <v>0.7</v>
      </c>
    </row>
    <row r="74" spans="2:5">
      <c r="B74" s="52">
        <v>1959</v>
      </c>
      <c r="C74" s="47">
        <v>2.5000000000000001E-2</v>
      </c>
      <c r="D74" s="47">
        <v>0.26</v>
      </c>
      <c r="E74" s="48">
        <v>0.7</v>
      </c>
    </row>
    <row r="75" spans="2:5">
      <c r="B75" s="52">
        <v>1958</v>
      </c>
      <c r="C75" s="47">
        <v>2.5000000000000001E-2</v>
      </c>
      <c r="D75" s="47">
        <v>0.26</v>
      </c>
      <c r="E75" s="48">
        <v>0.7</v>
      </c>
    </row>
    <row r="76" spans="2:5">
      <c r="B76" s="52">
        <v>1957</v>
      </c>
      <c r="C76" s="47">
        <v>2.5000000000000001E-2</v>
      </c>
      <c r="D76" s="47">
        <v>0.26</v>
      </c>
      <c r="E76" s="48">
        <v>0.7</v>
      </c>
    </row>
    <row r="77" spans="2:5">
      <c r="B77" s="52">
        <v>1956</v>
      </c>
      <c r="C77" s="47">
        <v>2.5000000000000001E-2</v>
      </c>
      <c r="D77" s="47">
        <v>0.26</v>
      </c>
      <c r="E77" s="48">
        <v>0.7</v>
      </c>
    </row>
    <row r="78" spans="2:5">
      <c r="B78" s="52">
        <v>1955</v>
      </c>
      <c r="C78" s="47">
        <v>2.5000000000000001E-2</v>
      </c>
      <c r="D78" s="47">
        <v>0.26</v>
      </c>
      <c r="E78" s="48">
        <v>0.7</v>
      </c>
    </row>
    <row r="79" spans="2:5">
      <c r="B79" s="52">
        <v>1954</v>
      </c>
      <c r="C79" s="47">
        <v>2.5000000000000001E-2</v>
      </c>
      <c r="D79" s="47">
        <v>0.26</v>
      </c>
      <c r="E79" s="48">
        <v>0.7</v>
      </c>
    </row>
    <row r="80" spans="2:5">
      <c r="B80" s="52">
        <v>1953</v>
      </c>
      <c r="C80" s="47">
        <v>2.5000000000000001E-2</v>
      </c>
      <c r="D80" s="47">
        <v>0.26</v>
      </c>
      <c r="E80" s="48">
        <v>0.7</v>
      </c>
    </row>
    <row r="81" spans="2:5">
      <c r="B81" s="52">
        <v>1952</v>
      </c>
      <c r="C81" s="47">
        <v>2.5000000000000001E-2</v>
      </c>
      <c r="D81" s="47">
        <v>0.26</v>
      </c>
      <c r="E81" s="48">
        <v>0.7</v>
      </c>
    </row>
    <row r="82" spans="2:5">
      <c r="B82" s="52">
        <v>1951</v>
      </c>
      <c r="C82" s="47">
        <v>2.5000000000000001E-2</v>
      </c>
      <c r="D82" s="47">
        <v>0.26</v>
      </c>
      <c r="E82" s="48">
        <v>0.7</v>
      </c>
    </row>
    <row r="83" spans="2:5">
      <c r="B83" s="52">
        <v>1950</v>
      </c>
      <c r="C83" s="47">
        <v>2.5000000000000001E-2</v>
      </c>
      <c r="D83" s="47">
        <v>0.26</v>
      </c>
      <c r="E83" s="48">
        <v>0.7</v>
      </c>
    </row>
    <row r="84" spans="2:5">
      <c r="B84" s="52">
        <v>1949</v>
      </c>
      <c r="C84" s="47">
        <v>2.5000000000000001E-2</v>
      </c>
      <c r="D84" s="47">
        <v>0.26</v>
      </c>
      <c r="E84" s="48">
        <v>0.7</v>
      </c>
    </row>
    <row r="85" spans="2:5">
      <c r="B85" s="52">
        <v>1948</v>
      </c>
      <c r="C85" s="47">
        <v>2.5000000000000001E-2</v>
      </c>
      <c r="D85" s="47">
        <v>0.26</v>
      </c>
      <c r="E85" s="48">
        <v>0.7</v>
      </c>
    </row>
    <row r="86" spans="2:5">
      <c r="B86" s="52">
        <v>1947</v>
      </c>
      <c r="C86" s="47">
        <v>2.5000000000000001E-2</v>
      </c>
      <c r="D86" s="47">
        <v>0.26</v>
      </c>
      <c r="E86" s="48">
        <v>0.7</v>
      </c>
    </row>
    <row r="87" spans="2:5">
      <c r="B87" s="52">
        <v>1946</v>
      </c>
      <c r="C87" s="47">
        <v>2.5000000000000001E-2</v>
      </c>
      <c r="D87" s="47">
        <v>0.26</v>
      </c>
      <c r="E87" s="48">
        <v>0.7</v>
      </c>
    </row>
    <row r="88" spans="2:5">
      <c r="B88" s="52">
        <v>1945</v>
      </c>
      <c r="C88" s="47">
        <v>2.5000000000000001E-2</v>
      </c>
      <c r="D88" s="47">
        <v>0.26</v>
      </c>
      <c r="E88" s="48">
        <v>0.7</v>
      </c>
    </row>
    <row r="89" spans="2:5">
      <c r="B89" s="52">
        <v>1944</v>
      </c>
      <c r="C89" s="47">
        <v>2.5000000000000001E-2</v>
      </c>
      <c r="D89" s="47">
        <v>0.26</v>
      </c>
      <c r="E89" s="48">
        <v>0.7</v>
      </c>
    </row>
    <row r="90" spans="2:5">
      <c r="B90" s="52">
        <v>1943</v>
      </c>
      <c r="C90" s="47">
        <v>2.5000000000000001E-2</v>
      </c>
      <c r="D90" s="47">
        <v>0.26</v>
      </c>
      <c r="E90" s="48">
        <v>0.7</v>
      </c>
    </row>
    <row r="91" spans="2:5">
      <c r="B91" s="52">
        <v>1942</v>
      </c>
      <c r="C91" s="47">
        <v>2.5000000000000001E-2</v>
      </c>
      <c r="D91" s="47">
        <v>0.26</v>
      </c>
      <c r="E91" s="48">
        <v>0.7</v>
      </c>
    </row>
    <row r="92" spans="2:5">
      <c r="B92" s="52">
        <v>1941</v>
      </c>
      <c r="C92" s="47">
        <v>2.5000000000000001E-2</v>
      </c>
      <c r="D92" s="47">
        <v>0.26</v>
      </c>
      <c r="E92" s="48">
        <v>0.7</v>
      </c>
    </row>
    <row r="93" spans="2:5">
      <c r="B93" s="52">
        <v>1940</v>
      </c>
      <c r="C93" s="47">
        <v>2.5000000000000001E-2</v>
      </c>
      <c r="D93" s="47">
        <v>0.26</v>
      </c>
      <c r="E93" s="48">
        <v>0.7</v>
      </c>
    </row>
    <row r="94" spans="2:5">
      <c r="B94" s="52">
        <v>1939</v>
      </c>
      <c r="C94" s="47">
        <v>2.5000000000000001E-2</v>
      </c>
      <c r="D94" s="47">
        <v>0.26</v>
      </c>
      <c r="E94" s="48">
        <v>0.7</v>
      </c>
    </row>
    <row r="95" spans="2:5">
      <c r="B95" s="52">
        <v>1938</v>
      </c>
      <c r="C95" s="47">
        <v>2.5000000000000001E-2</v>
      </c>
      <c r="D95" s="47">
        <v>0.26</v>
      </c>
      <c r="E95" s="48">
        <v>0.7</v>
      </c>
    </row>
    <row r="96" spans="2:5">
      <c r="B96" s="52">
        <v>1937</v>
      </c>
      <c r="C96" s="47">
        <v>2.5000000000000001E-2</v>
      </c>
      <c r="D96" s="47">
        <v>0.26</v>
      </c>
      <c r="E96" s="48">
        <v>0.7</v>
      </c>
    </row>
    <row r="97" spans="2:5">
      <c r="B97" s="52">
        <v>1936</v>
      </c>
      <c r="C97" s="47">
        <v>2.5000000000000001E-2</v>
      </c>
      <c r="D97" s="47">
        <v>0.26</v>
      </c>
      <c r="E97" s="48">
        <v>0.7</v>
      </c>
    </row>
    <row r="98" spans="2:5">
      <c r="B98" s="52">
        <v>1935</v>
      </c>
      <c r="C98" s="47">
        <v>2.5000000000000001E-2</v>
      </c>
      <c r="D98" s="47">
        <v>0.26</v>
      </c>
      <c r="E98" s="48">
        <v>0.7</v>
      </c>
    </row>
    <row r="99" spans="2:5">
      <c r="B99" s="52">
        <v>1934</v>
      </c>
      <c r="C99" s="47">
        <v>2.5000000000000001E-2</v>
      </c>
      <c r="D99" s="47">
        <v>0.26</v>
      </c>
      <c r="E99" s="48">
        <v>0.7</v>
      </c>
    </row>
    <row r="100" spans="2:5">
      <c r="B100" s="52">
        <v>1933</v>
      </c>
      <c r="C100" s="47">
        <v>2.5000000000000001E-2</v>
      </c>
      <c r="D100" s="47">
        <v>0.26</v>
      </c>
      <c r="E100" s="48">
        <v>0.7</v>
      </c>
    </row>
    <row r="101" spans="2:5">
      <c r="B101" s="52">
        <v>1932</v>
      </c>
      <c r="C101" s="47">
        <v>2.5000000000000001E-2</v>
      </c>
      <c r="D101" s="47">
        <v>0.26</v>
      </c>
      <c r="E101" s="48">
        <v>0.7</v>
      </c>
    </row>
    <row r="102" spans="2:5">
      <c r="B102" s="52">
        <v>1931</v>
      </c>
      <c r="C102" s="47">
        <v>2.5000000000000001E-2</v>
      </c>
      <c r="D102" s="47">
        <v>0.26</v>
      </c>
      <c r="E102" s="48">
        <v>0.7</v>
      </c>
    </row>
    <row r="103" spans="2:5">
      <c r="B103" s="52">
        <v>1930</v>
      </c>
      <c r="C103" s="47">
        <v>2.5000000000000001E-2</v>
      </c>
      <c r="D103" s="47">
        <v>0.26</v>
      </c>
      <c r="E103" s="48">
        <v>0.7</v>
      </c>
    </row>
    <row r="105" spans="2:5">
      <c r="B105" s="1"/>
    </row>
  </sheetData>
  <sortState xmlns:xlrd2="http://schemas.microsoft.com/office/spreadsheetml/2017/richdata2" ref="B9:E94">
    <sortCondition descending="1" ref="B9:B94"/>
  </sortState>
  <mergeCells count="1">
    <mergeCell ref="B6: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LPP_Rente viagère 3b</vt:lpstr>
      <vt:lpstr>Fiscalité RV</vt:lpstr>
    </vt:vector>
  </TitlesOfParts>
  <Company>Retraites Populaires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Olivier</dc:creator>
  <cp:lastModifiedBy>MARTIN Olivier</cp:lastModifiedBy>
  <cp:lastPrinted>2024-07-01T12:43:21Z</cp:lastPrinted>
  <dcterms:created xsi:type="dcterms:W3CDTF">2018-05-14T10:12:00Z</dcterms:created>
  <dcterms:modified xsi:type="dcterms:W3CDTF">2024-07-01T12:43:31Z</dcterms:modified>
</cp:coreProperties>
</file>